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gne\Desktop\"/>
    </mc:Choice>
  </mc:AlternateContent>
  <xr:revisionPtr revIDLastSave="0" documentId="13_ncr:1_{E9D283E5-ACFA-4DE6-AB05-45088EC56FB4}" xr6:coauthVersionLast="47" xr6:coauthVersionMax="47" xr10:uidLastSave="{00000000-0000-0000-0000-000000000000}"/>
  <bookViews>
    <workbookView xWindow="-120" yWindow="-120" windowWidth="20730" windowHeight="11040" xr2:uid="{541BE1E3-419C-416B-99A3-DFFA1CDCF93B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10" i="2"/>
  <c r="C13" i="2"/>
  <c r="C14" i="2" s="1"/>
  <c r="C5" i="2"/>
  <c r="C6" i="2" s="1"/>
  <c r="C16" i="2" l="1"/>
  <c r="C9" i="2" s="1"/>
  <c r="C17" i="2" l="1"/>
  <c r="C18" i="2" s="1"/>
  <c r="C19" i="2" s="1"/>
  <c r="C22" i="2" l="1"/>
  <c r="C32" i="2" s="1"/>
  <c r="C24" i="2"/>
  <c r="C23" i="2" l="1"/>
  <c r="C29" i="2" s="1"/>
  <c r="C31" i="2" s="1"/>
  <c r="C30" i="2" l="1"/>
</calcChain>
</file>

<file path=xl/sharedStrings.xml><?xml version="1.0" encoding="utf-8"?>
<sst xmlns="http://schemas.openxmlformats.org/spreadsheetml/2006/main" count="59" uniqueCount="36">
  <si>
    <t>g/ml</t>
  </si>
  <si>
    <t>%</t>
  </si>
  <si>
    <t>ml</t>
  </si>
  <si>
    <t>g</t>
  </si>
  <si>
    <t>Volumen del aguardiente</t>
  </si>
  <si>
    <t>Graduación del Aguardiente</t>
  </si>
  <si>
    <t>Agua del aguardiente</t>
  </si>
  <si>
    <t>Etanol del aguardiente</t>
  </si>
  <si>
    <t>Porcentaje de agua del botánico</t>
  </si>
  <si>
    <t>Cantidad de agua de los botánicos</t>
  </si>
  <si>
    <t>Volumen de vino</t>
  </si>
  <si>
    <t>Graduación del vino</t>
  </si>
  <si>
    <t>Etanol del vino</t>
  </si>
  <si>
    <t>Agua del vino</t>
  </si>
  <si>
    <t>Etanol total del macerado</t>
  </si>
  <si>
    <t>Agua total del macerado</t>
  </si>
  <si>
    <t>Volumen líquido del macerado</t>
  </si>
  <si>
    <t>Graduación del Macerado</t>
  </si>
  <si>
    <t>Volumen del macerado filtrado</t>
  </si>
  <si>
    <t>Etanol del macerado filtrado</t>
  </si>
  <si>
    <t>Agua del macerado filtrado</t>
  </si>
  <si>
    <t>Cantidad de azúcar añadida al licor</t>
  </si>
  <si>
    <t>Cantidad de agua añadida al licor</t>
  </si>
  <si>
    <t>Peso licor</t>
  </si>
  <si>
    <t>Porcentaje del azúcar licor por peso</t>
  </si>
  <si>
    <t>Densidad del Licor</t>
  </si>
  <si>
    <t>Graduación de etanol del licor por volumen</t>
  </si>
  <si>
    <t>Volumen del Licor</t>
  </si>
  <si>
    <t>Relación Botánicos secos por etanol</t>
  </si>
  <si>
    <t>Graduación del macerado</t>
  </si>
  <si>
    <t>Cantidad total de botánicos</t>
  </si>
  <si>
    <t>0,5 alto y  0,1 bajo</t>
  </si>
  <si>
    <t>96 alto, 70 ideal y 30 bajo</t>
  </si>
  <si>
    <t>80 alto, 10 adecuado, 0 ideal</t>
  </si>
  <si>
    <t>25 muy dulce, 1 muy seco</t>
  </si>
  <si>
    <t>20 alto, 18 adecuado, 15 riesgo de fermentacion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</si>
</sst>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4" fontId="0" fillId="0" borderId="1" xfId="0" applyNumberFormat="1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D607-AA89-4F84-A534-FDCFB2009323}">
  <dimension ref="B3:F32"/>
  <sheetViews>
    <sheetView tabSelected="1" zoomScale="115" zoomScaleNormal="115" workbookViewId="0">
      <selection activeCell="G13" sqref="G13"/>
    </sheetView>
  </sheetViews>
  <sheetFormatPr baseColWidth="10" defaultRowHeight="15" x14ac:dyDescent="0.25"/>
  <cols>
    <col min="2" max="2" width="42.140625" customWidth="1"/>
    <col min="4" max="4" width="6" customWidth="1"/>
    <col min="5" max="5" width="3.28515625" customWidth="1"/>
    <col min="6" max="6" width="45.85546875" customWidth="1"/>
  </cols>
  <sheetData>
    <row r="3" spans="2:6" x14ac:dyDescent="0.25">
      <c r="B3" s="2" t="s">
        <v>4</v>
      </c>
      <c r="C3" s="1">
        <v>500</v>
      </c>
      <c r="D3" s="2" t="s">
        <v>2</v>
      </c>
    </row>
    <row r="4" spans="2:6" x14ac:dyDescent="0.25">
      <c r="B4" s="2" t="s">
        <v>5</v>
      </c>
      <c r="C4" s="1">
        <v>35</v>
      </c>
      <c r="D4" s="2" t="s">
        <v>1</v>
      </c>
      <c r="F4" t="s">
        <v>32</v>
      </c>
    </row>
    <row r="5" spans="2:6" x14ac:dyDescent="0.25">
      <c r="B5" s="2" t="s">
        <v>7</v>
      </c>
      <c r="C5" s="2">
        <f>+C3/100*C4</f>
        <v>175</v>
      </c>
      <c r="D5" s="2" t="s">
        <v>2</v>
      </c>
    </row>
    <row r="6" spans="2:6" x14ac:dyDescent="0.25">
      <c r="B6" s="2" t="s">
        <v>6</v>
      </c>
      <c r="C6" s="2">
        <f>+C3-C5</f>
        <v>325</v>
      </c>
      <c r="D6" s="2" t="s">
        <v>2</v>
      </c>
    </row>
    <row r="7" spans="2:6" x14ac:dyDescent="0.25">
      <c r="B7" s="2" t="s">
        <v>30</v>
      </c>
      <c r="C7" s="1">
        <v>70</v>
      </c>
      <c r="D7" s="2" t="s">
        <v>3</v>
      </c>
    </row>
    <row r="8" spans="2:6" x14ac:dyDescent="0.25">
      <c r="B8" s="2" t="s">
        <v>8</v>
      </c>
      <c r="C8" s="1">
        <v>10</v>
      </c>
      <c r="D8" s="2" t="s">
        <v>1</v>
      </c>
      <c r="F8" t="s">
        <v>33</v>
      </c>
    </row>
    <row r="9" spans="2:6" x14ac:dyDescent="0.25">
      <c r="B9" s="2" t="s">
        <v>28</v>
      </c>
      <c r="C9" s="2">
        <f>+(C7-C10)/C16</f>
        <v>0.36</v>
      </c>
      <c r="D9" s="2" t="s">
        <v>0</v>
      </c>
      <c r="F9" t="s">
        <v>31</v>
      </c>
    </row>
    <row r="10" spans="2:6" x14ac:dyDescent="0.25">
      <c r="B10" s="2" t="s">
        <v>9</v>
      </c>
      <c r="C10" s="2">
        <f>+C7/100*C8</f>
        <v>7</v>
      </c>
      <c r="D10" s="2" t="s">
        <v>2</v>
      </c>
    </row>
    <row r="11" spans="2:6" x14ac:dyDescent="0.25">
      <c r="B11" s="2" t="s">
        <v>10</v>
      </c>
      <c r="C11" s="1">
        <v>0</v>
      </c>
      <c r="D11" s="2" t="s">
        <v>2</v>
      </c>
    </row>
    <row r="12" spans="2:6" x14ac:dyDescent="0.25">
      <c r="B12" s="2" t="s">
        <v>11</v>
      </c>
      <c r="C12" s="1">
        <v>12</v>
      </c>
      <c r="D12" s="2" t="s">
        <v>1</v>
      </c>
    </row>
    <row r="13" spans="2:6" x14ac:dyDescent="0.25">
      <c r="B13" s="2" t="s">
        <v>12</v>
      </c>
      <c r="C13" s="2">
        <f>+C11/100*C12</f>
        <v>0</v>
      </c>
      <c r="D13" s="2" t="s">
        <v>2</v>
      </c>
    </row>
    <row r="14" spans="2:6" x14ac:dyDescent="0.25">
      <c r="B14" s="2" t="s">
        <v>13</v>
      </c>
      <c r="C14" s="2">
        <f>+C11-C13</f>
        <v>0</v>
      </c>
      <c r="D14" s="2" t="s">
        <v>2</v>
      </c>
    </row>
    <row r="16" spans="2:6" x14ac:dyDescent="0.25">
      <c r="B16" s="2" t="s">
        <v>14</v>
      </c>
      <c r="C16" s="2">
        <f>+C5+C13</f>
        <v>175</v>
      </c>
      <c r="D16" s="1" t="s">
        <v>2</v>
      </c>
    </row>
    <row r="17" spans="2:6" x14ac:dyDescent="0.25">
      <c r="B17" s="2" t="s">
        <v>15</v>
      </c>
      <c r="C17" s="2">
        <f>+C6+C10+C16</f>
        <v>507</v>
      </c>
      <c r="D17" s="1" t="s">
        <v>2</v>
      </c>
    </row>
    <row r="18" spans="2:6" x14ac:dyDescent="0.25">
      <c r="B18" s="2" t="s">
        <v>16</v>
      </c>
      <c r="C18" s="2">
        <f>+C16+C17</f>
        <v>682</v>
      </c>
      <c r="D18" s="1" t="s">
        <v>2</v>
      </c>
    </row>
    <row r="19" spans="2:6" x14ac:dyDescent="0.25">
      <c r="B19" s="2" t="s">
        <v>17</v>
      </c>
      <c r="C19" s="2">
        <f>+C16/C18*100</f>
        <v>25.659824046920821</v>
      </c>
      <c r="D19" s="1" t="s">
        <v>1</v>
      </c>
    </row>
    <row r="21" spans="2:6" x14ac:dyDescent="0.25">
      <c r="B21" s="2" t="s">
        <v>18</v>
      </c>
      <c r="C21" s="1">
        <v>400</v>
      </c>
      <c r="D21" s="1" t="s">
        <v>2</v>
      </c>
    </row>
    <row r="22" spans="2:6" s="5" customFormat="1" x14ac:dyDescent="0.25">
      <c r="B22" s="3" t="s">
        <v>19</v>
      </c>
      <c r="C22" s="3">
        <f>+C21/100*C19</f>
        <v>102.63929618768329</v>
      </c>
      <c r="D22" s="4" t="s">
        <v>2</v>
      </c>
    </row>
    <row r="23" spans="2:6" s="5" customFormat="1" x14ac:dyDescent="0.25">
      <c r="B23" s="3" t="s">
        <v>20</v>
      </c>
      <c r="C23" s="3">
        <f>+C21-C22</f>
        <v>297.36070381231673</v>
      </c>
      <c r="D23" s="4" t="s">
        <v>2</v>
      </c>
    </row>
    <row r="24" spans="2:6" s="5" customFormat="1" x14ac:dyDescent="0.25">
      <c r="B24" s="3" t="s">
        <v>29</v>
      </c>
      <c r="C24" s="3">
        <f>+C19</f>
        <v>25.659824046920821</v>
      </c>
      <c r="D24" s="6" t="s">
        <v>1</v>
      </c>
    </row>
    <row r="26" spans="2:6" ht="15.75" customHeight="1" x14ac:dyDescent="0.25">
      <c r="B26" s="2" t="s">
        <v>21</v>
      </c>
      <c r="C26" s="1">
        <v>50</v>
      </c>
      <c r="D26" s="1" t="s">
        <v>3</v>
      </c>
    </row>
    <row r="27" spans="2:6" x14ac:dyDescent="0.25">
      <c r="B27" s="2" t="s">
        <v>22</v>
      </c>
      <c r="C27" s="1">
        <v>80</v>
      </c>
      <c r="D27" s="1" t="s">
        <v>2</v>
      </c>
    </row>
    <row r="28" spans="2:6" x14ac:dyDescent="0.25">
      <c r="B28" s="2" t="s">
        <v>27</v>
      </c>
      <c r="C28" s="3">
        <f>+C21+C27+(C26/2)</f>
        <v>505</v>
      </c>
      <c r="D28" s="1" t="s">
        <v>2</v>
      </c>
    </row>
    <row r="29" spans="2:6" x14ac:dyDescent="0.25">
      <c r="B29" s="2" t="s">
        <v>23</v>
      </c>
      <c r="C29" s="3">
        <f>+C23+C27+C26+(C22*0.8)</f>
        <v>509.47214076246337</v>
      </c>
      <c r="D29" s="1" t="s">
        <v>3</v>
      </c>
    </row>
    <row r="30" spans="2:6" x14ac:dyDescent="0.25">
      <c r="B30" s="2" t="s">
        <v>25</v>
      </c>
      <c r="C30" s="7">
        <f>+C29/C28</f>
        <v>1.0088557242821057</v>
      </c>
      <c r="D30" s="1" t="s">
        <v>0</v>
      </c>
    </row>
    <row r="31" spans="2:6" x14ac:dyDescent="0.25">
      <c r="B31" s="2" t="s">
        <v>24</v>
      </c>
      <c r="C31" s="3">
        <f>+C26/C29*100</f>
        <v>9.8140793184827011</v>
      </c>
      <c r="D31" s="1" t="s">
        <v>1</v>
      </c>
      <c r="F31" t="s">
        <v>34</v>
      </c>
    </row>
    <row r="32" spans="2:6" x14ac:dyDescent="0.25">
      <c r="B32" s="2" t="s">
        <v>26</v>
      </c>
      <c r="C32" s="3">
        <f>+C22/C28*100</f>
        <v>20.324613106471936</v>
      </c>
      <c r="D32" s="1" t="s">
        <v>1</v>
      </c>
      <c r="F3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ramirez</dc:creator>
  <cp:lastModifiedBy>Wagner Ramirez</cp:lastModifiedBy>
  <dcterms:created xsi:type="dcterms:W3CDTF">2021-08-13T00:12:30Z</dcterms:created>
  <dcterms:modified xsi:type="dcterms:W3CDTF">2025-02-23T16:01:39Z</dcterms:modified>
</cp:coreProperties>
</file>